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80" windowHeight="10488" activeTab="0"/>
  </bookViews>
  <sheets>
    <sheet name="SP-Consultatif" sheetId="1" r:id="rId1"/>
  </sheets>
  <externalReferences>
    <externalReference r:id="rId4"/>
    <externalReference r:id="rId5"/>
  </externalReferences>
  <definedNames>
    <definedName name="_xlnm.Print_Area" localSheetId="0">'SP-Consultatif'!$A$1:$M$35</definedName>
  </definedNames>
  <calcPr fullCalcOnLoad="1"/>
</workbook>
</file>

<file path=xl/sharedStrings.xml><?xml version="1.0" encoding="utf-8"?>
<sst xmlns="http://schemas.openxmlformats.org/spreadsheetml/2006/main" count="29" uniqueCount="29">
  <si>
    <t>ARRONDISSEMENT DE DUNKERQUE</t>
  </si>
  <si>
    <t>DÉPARTEMENT DU NORD</t>
  </si>
  <si>
    <t>COMMUNE ASSOCIÉE DE SAINT-POL-SUR-MER</t>
  </si>
  <si>
    <t>Résultats pour le CONSEIL CONSULTATIF de la commune associée de Saint-Pol-sur-Mer</t>
  </si>
  <si>
    <t>Taux de participation</t>
  </si>
  <si>
    <t>Taux d'abstention</t>
  </si>
  <si>
    <t>N°</t>
  </si>
  <si>
    <t>BUREAUX</t>
  </si>
  <si>
    <t>INSCRITS</t>
  </si>
  <si>
    <t>VOTANTS</t>
  </si>
  <si>
    <t>BULLETINS TROUVES DANS L'URNE</t>
  </si>
  <si>
    <t>BULLETINS NULS</t>
  </si>
  <si>
    <t>SUFFRAGES EXPRIMES</t>
  </si>
  <si>
    <t>Jean-Philippe TITECA</t>
  </si>
  <si>
    <t>Adrien NAVE</t>
  </si>
  <si>
    <t>Rock SANSALONE</t>
  </si>
  <si>
    <t>Chrisitan HUTIN</t>
  </si>
  <si>
    <t>TAUX DE PARTICIPATION 
18 H 00</t>
  </si>
  <si>
    <t>Liste 1</t>
  </si>
  <si>
    <t>Liste 2</t>
  </si>
  <si>
    <t>Liste 3</t>
  </si>
  <si>
    <t>Liste 4</t>
  </si>
  <si>
    <t xml:space="preserve">TOTAL   </t>
  </si>
  <si>
    <t xml:space="preserve">POURCENTAGE OBTENU    </t>
  </si>
  <si>
    <t>Liste 1 - Liste de rassemblement républicain pour Dunkerque, Saint-Pol-sur-Mer, Fort-Mardyk, Saint-Pol-sur-Mer, Fort-Mardyck en mouvement</t>
  </si>
  <si>
    <t>Liste 2 - Défi Saint-Polois</t>
  </si>
  <si>
    <t>Liste 3 - Mon parti c'est ma ville</t>
  </si>
  <si>
    <t>Liste 4 - Cœur à cœur</t>
  </si>
  <si>
    <r>
      <t>ÉLECTIONS MUNICIPALES - 2</t>
    </r>
    <r>
      <rPr>
        <b/>
        <vertAlign val="superscript"/>
        <sz val="18"/>
        <rFont val="Lucida Casual"/>
        <family val="0"/>
      </rPr>
      <t>ème</t>
    </r>
    <r>
      <rPr>
        <b/>
        <sz val="18"/>
        <rFont val="Lucida Casual"/>
        <family val="0"/>
      </rPr>
      <t xml:space="preserve"> TOUR  - Scrutin du 30 MARS 2014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</si>
</sst>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\+0.00%;\-0.00%"/>
    <numFmt numFmtId="174" formatCode="\+0.00%;\-0.00,%"/>
    <numFmt numFmtId="175" formatCode="\+0.00%\.\-0.00%"/>
    <numFmt numFmtId="176" formatCode="\+\ 0;\-\ 0"/>
  </numFmts>
  <fonts count="3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Times New Roman"/>
      <family val="0"/>
    </font>
    <font>
      <sz val="11"/>
      <color indexed="60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Lucida Casual"/>
      <family val="0"/>
    </font>
    <font>
      <b/>
      <sz val="16"/>
      <name val="Lucida Casual"/>
      <family val="0"/>
    </font>
    <font>
      <b/>
      <sz val="14"/>
      <name val="Lucida Casual"/>
      <family val="0"/>
    </font>
    <font>
      <b/>
      <sz val="10"/>
      <name val="Lucida Casual"/>
      <family val="0"/>
    </font>
    <font>
      <b/>
      <vertAlign val="superscript"/>
      <sz val="18"/>
      <name val="Lucida Casual"/>
      <family val="0"/>
    </font>
    <font>
      <b/>
      <sz val="18"/>
      <name val="Lucida Casu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63"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10" fontId="30" fillId="0" borderId="0" xfId="0" applyNumberFormat="1" applyFont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5" fillId="0" borderId="16" xfId="52" applyFont="1" applyBorder="1" applyAlignment="1">
      <alignment horizontal="left" indent="1"/>
      <protection/>
    </xf>
    <xf numFmtId="0" fontId="36" fillId="0" borderId="0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22" xfId="0" applyBorder="1" applyAlignment="1">
      <alignment horizontal="center" vertical="center"/>
    </xf>
    <xf numFmtId="0" fontId="35" fillId="0" borderId="16" xfId="52" applyFont="1" applyBorder="1" applyAlignment="1">
      <alignment horizontal="left" vertical="center" indent="1"/>
      <protection/>
    </xf>
    <xf numFmtId="0" fontId="3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23" xfId="0" applyFont="1" applyFill="1" applyBorder="1" applyAlignment="1">
      <alignment horizontal="right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20" xfId="0" applyFont="1" applyFill="1" applyBorder="1" applyAlignment="1">
      <alignment vertical="center"/>
    </xf>
    <xf numFmtId="0" fontId="0" fillId="0" borderId="0" xfId="0" applyFill="1" applyAlignment="1">
      <alignment/>
    </xf>
    <xf numFmtId="10" fontId="1" fillId="0" borderId="0" xfId="0" applyNumberFormat="1" applyFont="1" applyFill="1" applyAlignment="1">
      <alignment horizontal="center" vertical="center"/>
    </xf>
    <xf numFmtId="10" fontId="1" fillId="0" borderId="0" xfId="0" applyNumberFormat="1" applyFont="1" applyFill="1" applyAlignment="1">
      <alignment vertical="center"/>
    </xf>
    <xf numFmtId="10" fontId="37" fillId="0" borderId="0" xfId="0" applyNumberFormat="1" applyFont="1" applyFill="1" applyAlignment="1">
      <alignment vertical="center"/>
    </xf>
    <xf numFmtId="10" fontId="37" fillId="0" borderId="0" xfId="0" applyNumberFormat="1" applyFont="1" applyFill="1" applyAlignment="1">
      <alignment horizontal="right" vertical="center"/>
    </xf>
    <xf numFmtId="10" fontId="37" fillId="0" borderId="26" xfId="0" applyNumberFormat="1" applyFont="1" applyFill="1" applyBorder="1" applyAlignment="1">
      <alignment horizontal="right" vertical="center"/>
    </xf>
    <xf numFmtId="10" fontId="37" fillId="0" borderId="27" xfId="0" applyNumberFormat="1" applyFont="1" applyFill="1" applyBorder="1" applyAlignment="1">
      <alignment horizontal="right" vertical="center"/>
    </xf>
    <xf numFmtId="10" fontId="37" fillId="0" borderId="28" xfId="0" applyNumberFormat="1" applyFont="1" applyFill="1" applyBorder="1" applyAlignment="1">
      <alignment horizontal="right" vertical="center"/>
    </xf>
    <xf numFmtId="10" fontId="37" fillId="0" borderId="29" xfId="0" applyNumberFormat="1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0" fontId="30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des bureaux de v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BAUXLU\AppData\Local\Temp\2T%20-%20Municipales%20-%20R&#233;sultat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BAUXLU\AppData\Local\Temp\SAINT-POL-SUR-MER%20-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 Page"/>
      <sheetName val="Bureaux vote"/>
      <sheetName val="Général"/>
      <sheetName val="% candidats"/>
      <sheetName val="Resume"/>
      <sheetName val="Resume 1T-2T"/>
      <sheetName val="BurDK"/>
      <sheetName val="Dunkerque"/>
      <sheetName val="% candidatsDK"/>
      <sheetName val="BurSP"/>
      <sheetName val="St-Pol"/>
      <sheetName val="% candidatsSP"/>
      <sheetName val="SP-Consultatif"/>
      <sheetName val="BurFM"/>
      <sheetName val="Fort-Mardyck"/>
      <sheetName val="% candidatsFM"/>
      <sheetName val="FM-Consultatif"/>
    </sheetNames>
    <sheetDataSet>
      <sheetData sheetId="2">
        <row r="66">
          <cell r="B66">
            <v>1097</v>
          </cell>
        </row>
        <row r="67">
          <cell r="B67">
            <v>961</v>
          </cell>
        </row>
        <row r="68">
          <cell r="B68">
            <v>803</v>
          </cell>
        </row>
        <row r="69">
          <cell r="B69">
            <v>1092</v>
          </cell>
        </row>
        <row r="71">
          <cell r="B71">
            <v>1164</v>
          </cell>
        </row>
        <row r="72">
          <cell r="B72">
            <v>1138</v>
          </cell>
        </row>
        <row r="73">
          <cell r="B73">
            <v>1111</v>
          </cell>
        </row>
        <row r="74">
          <cell r="B74">
            <v>1024</v>
          </cell>
        </row>
        <row r="75">
          <cell r="B75">
            <v>1135</v>
          </cell>
        </row>
        <row r="76">
          <cell r="B76">
            <v>1138</v>
          </cell>
        </row>
        <row r="77">
          <cell r="B77">
            <v>1051</v>
          </cell>
        </row>
        <row r="78">
          <cell r="B78">
            <v>1130</v>
          </cell>
        </row>
        <row r="79">
          <cell r="B79">
            <v>950</v>
          </cell>
        </row>
      </sheetData>
      <sheetData sheetId="9">
        <row r="6">
          <cell r="D6" t="str">
            <v>Mairie Protocolaire</v>
          </cell>
        </row>
        <row r="7">
          <cell r="D7" t="str">
            <v>École J. Jaurès</v>
          </cell>
        </row>
        <row r="8">
          <cell r="D8" t="str">
            <v>Jean Cocteau</v>
          </cell>
        </row>
        <row r="9">
          <cell r="D9" t="str">
            <v>École Joliot Curie</v>
          </cell>
        </row>
        <row r="10">
          <cell r="D10" t="str">
            <v>École Copernic</v>
          </cell>
        </row>
        <row r="11">
          <cell r="D11" t="str">
            <v>Mat. Vancauwenberghe</v>
          </cell>
        </row>
        <row r="12">
          <cell r="D12" t="str">
            <v>Prim. Vancauwenberghe 1</v>
          </cell>
        </row>
        <row r="13">
          <cell r="D13" t="str">
            <v>Prim. Vancauwenberghe 2</v>
          </cell>
        </row>
        <row r="14">
          <cell r="D14" t="str">
            <v>Mat. Copernic</v>
          </cell>
        </row>
        <row r="15">
          <cell r="D15" t="str">
            <v>Élem. Victor Hugo</v>
          </cell>
        </row>
        <row r="16">
          <cell r="D16" t="str">
            <v>École A. France 1</v>
          </cell>
        </row>
        <row r="17">
          <cell r="D17" t="str">
            <v>École A. France 2</v>
          </cell>
        </row>
        <row r="18">
          <cell r="D18" t="str">
            <v>Mat. Langevin</v>
          </cell>
        </row>
        <row r="19">
          <cell r="D19" t="str">
            <v>Prim. Jules Verne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E2">
            <v>680</v>
          </cell>
          <cell r="F2">
            <v>24</v>
          </cell>
          <cell r="G2">
            <v>656</v>
          </cell>
          <cell r="I2">
            <v>111</v>
          </cell>
          <cell r="J2">
            <v>166</v>
          </cell>
          <cell r="K2">
            <v>37</v>
          </cell>
          <cell r="L2">
            <v>342</v>
          </cell>
        </row>
        <row r="3">
          <cell r="E3">
            <v>606</v>
          </cell>
          <cell r="F3">
            <v>22</v>
          </cell>
          <cell r="G3">
            <v>584</v>
          </cell>
          <cell r="I3">
            <v>100</v>
          </cell>
          <cell r="J3">
            <v>149</v>
          </cell>
          <cell r="K3">
            <v>47</v>
          </cell>
          <cell r="L3">
            <v>288</v>
          </cell>
        </row>
        <row r="4">
          <cell r="E4">
            <v>544</v>
          </cell>
          <cell r="F4">
            <v>25</v>
          </cell>
          <cell r="G4">
            <v>519</v>
          </cell>
          <cell r="I4">
            <v>73</v>
          </cell>
          <cell r="J4">
            <v>127</v>
          </cell>
          <cell r="K4">
            <v>31</v>
          </cell>
          <cell r="L4">
            <v>288</v>
          </cell>
        </row>
        <row r="5">
          <cell r="E5">
            <v>731</v>
          </cell>
          <cell r="F5">
            <v>23</v>
          </cell>
          <cell r="G5">
            <v>708</v>
          </cell>
          <cell r="I5">
            <v>142</v>
          </cell>
          <cell r="J5">
            <v>209</v>
          </cell>
          <cell r="K5">
            <v>37</v>
          </cell>
          <cell r="L5">
            <v>320</v>
          </cell>
        </row>
        <row r="6">
          <cell r="E6">
            <v>548</v>
          </cell>
          <cell r="F6">
            <v>32</v>
          </cell>
          <cell r="G6">
            <v>516</v>
          </cell>
          <cell r="I6">
            <v>63</v>
          </cell>
          <cell r="J6">
            <v>125</v>
          </cell>
          <cell r="K6">
            <v>70</v>
          </cell>
          <cell r="L6">
            <v>258</v>
          </cell>
        </row>
        <row r="7">
          <cell r="E7">
            <v>688</v>
          </cell>
          <cell r="F7">
            <v>24</v>
          </cell>
          <cell r="G7">
            <v>664</v>
          </cell>
          <cell r="I7">
            <v>73</v>
          </cell>
          <cell r="J7">
            <v>153</v>
          </cell>
          <cell r="K7">
            <v>56</v>
          </cell>
          <cell r="L7">
            <v>382</v>
          </cell>
        </row>
        <row r="8">
          <cell r="E8">
            <v>660</v>
          </cell>
          <cell r="F8">
            <v>25</v>
          </cell>
          <cell r="G8">
            <v>635</v>
          </cell>
          <cell r="I8">
            <v>114</v>
          </cell>
          <cell r="J8">
            <v>186</v>
          </cell>
          <cell r="K8">
            <v>46</v>
          </cell>
          <cell r="L8">
            <v>289</v>
          </cell>
        </row>
        <row r="9">
          <cell r="E9">
            <v>749</v>
          </cell>
          <cell r="F9">
            <v>37</v>
          </cell>
          <cell r="G9">
            <v>712</v>
          </cell>
          <cell r="I9">
            <v>89</v>
          </cell>
          <cell r="J9">
            <v>181</v>
          </cell>
          <cell r="K9">
            <v>70</v>
          </cell>
          <cell r="L9">
            <v>372</v>
          </cell>
        </row>
        <row r="10">
          <cell r="E10">
            <v>649</v>
          </cell>
          <cell r="F10">
            <v>26</v>
          </cell>
          <cell r="G10">
            <v>623</v>
          </cell>
          <cell r="I10">
            <v>87</v>
          </cell>
          <cell r="J10">
            <v>150</v>
          </cell>
          <cell r="K10">
            <v>77</v>
          </cell>
          <cell r="L10">
            <v>309</v>
          </cell>
        </row>
        <row r="11">
          <cell r="E11">
            <v>720</v>
          </cell>
          <cell r="F11">
            <v>27</v>
          </cell>
          <cell r="G11">
            <v>693</v>
          </cell>
          <cell r="I11">
            <v>110</v>
          </cell>
          <cell r="J11">
            <v>177</v>
          </cell>
          <cell r="K11">
            <v>53</v>
          </cell>
          <cell r="L11">
            <v>353</v>
          </cell>
        </row>
        <row r="12">
          <cell r="E12">
            <v>673</v>
          </cell>
          <cell r="F12">
            <v>25</v>
          </cell>
          <cell r="G12">
            <v>648</v>
          </cell>
          <cell r="I12">
            <v>87</v>
          </cell>
          <cell r="J12">
            <v>186</v>
          </cell>
          <cell r="K12">
            <v>72</v>
          </cell>
          <cell r="L12">
            <v>303</v>
          </cell>
        </row>
        <row r="13">
          <cell r="E13">
            <v>645</v>
          </cell>
          <cell r="F13">
            <v>34</v>
          </cell>
          <cell r="G13">
            <v>611</v>
          </cell>
          <cell r="I13">
            <v>102</v>
          </cell>
          <cell r="J13">
            <v>161</v>
          </cell>
          <cell r="K13">
            <v>52</v>
          </cell>
          <cell r="L13">
            <v>296</v>
          </cell>
        </row>
        <row r="14">
          <cell r="E14">
            <v>675</v>
          </cell>
          <cell r="F14">
            <v>27</v>
          </cell>
          <cell r="G14">
            <v>648</v>
          </cell>
          <cell r="I14">
            <v>110</v>
          </cell>
          <cell r="J14">
            <v>151</v>
          </cell>
          <cell r="K14">
            <v>77</v>
          </cell>
          <cell r="L14">
            <v>310</v>
          </cell>
        </row>
        <row r="15">
          <cell r="E15">
            <v>512</v>
          </cell>
          <cell r="F15">
            <v>28</v>
          </cell>
          <cell r="G15">
            <v>484</v>
          </cell>
          <cell r="I15">
            <v>72</v>
          </cell>
          <cell r="J15">
            <v>121</v>
          </cell>
          <cell r="K15">
            <v>46</v>
          </cell>
          <cell r="L15">
            <v>245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75" zoomScaleNormal="75" zoomScalePageLayoutView="0" workbookViewId="0" topLeftCell="A13">
      <selection activeCell="Q24" sqref="Q24"/>
    </sheetView>
  </sheetViews>
  <sheetFormatPr defaultColWidth="12" defaultRowHeight="12.75"/>
  <cols>
    <col min="1" max="1" width="6" style="2" bestFit="1" customWidth="1"/>
    <col min="2" max="2" width="31.16015625" style="0" customWidth="1"/>
    <col min="3" max="6" width="14.83203125" style="0" customWidth="1"/>
    <col min="7" max="7" width="17.33203125" style="0" customWidth="1"/>
    <col min="8" max="11" width="18.66015625" style="0" customWidth="1"/>
    <col min="12" max="12" width="7.83203125" style="0" customWidth="1"/>
    <col min="13" max="13" width="21.83203125" style="0" customWidth="1"/>
  </cols>
  <sheetData>
    <row r="1" spans="1:8" ht="15">
      <c r="A1" s="1" t="s">
        <v>0</v>
      </c>
      <c r="C1" s="1"/>
      <c r="D1" s="1"/>
      <c r="E1" s="1"/>
      <c r="F1" s="1"/>
      <c r="G1" s="1"/>
      <c r="H1" s="1"/>
    </row>
    <row r="2" spans="3:13" ht="30" customHeight="1"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</row>
    <row r="3" spans="1:11" ht="24.75" customHeight="1">
      <c r="A3" s="56" t="s">
        <v>2</v>
      </c>
      <c r="B3" s="57"/>
      <c r="C3" s="57"/>
      <c r="D3" s="57"/>
      <c r="E3" s="57"/>
      <c r="F3" s="58"/>
      <c r="G3" s="5"/>
      <c r="H3" s="5"/>
      <c r="J3" s="6"/>
      <c r="K3" s="6"/>
    </row>
    <row r="4" spans="2:11" ht="30.75" customHeight="1">
      <c r="B4" s="7"/>
      <c r="I4" s="6"/>
      <c r="J4" s="6"/>
      <c r="K4" s="6"/>
    </row>
    <row r="5" spans="2:11" ht="7.5" customHeight="1">
      <c r="B5" s="7"/>
      <c r="I5" s="6"/>
      <c r="J5" s="6"/>
      <c r="K5" s="6"/>
    </row>
    <row r="6" spans="2:13" ht="30" customHeight="1">
      <c r="B6" s="62" t="s">
        <v>28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2:11" ht="10.5" customHeight="1"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3" ht="22.5">
      <c r="A8" s="59" t="s">
        <v>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ht="8.25" customHeight="1"/>
    <row r="10" ht="7.5" customHeight="1"/>
    <row r="11" spans="1:11" s="9" customFormat="1" ht="30" customHeight="1">
      <c r="A11" s="8"/>
      <c r="D11" s="10" t="s">
        <v>4</v>
      </c>
      <c r="E11" s="60">
        <f>IF(D29=0,"",D29/C29)</f>
        <v>0.6142190353784753</v>
      </c>
      <c r="F11" s="60"/>
      <c r="J11" s="10" t="s">
        <v>5</v>
      </c>
      <c r="K11" s="11">
        <f>IF(C29=0,"",(C29-D29)/C29)</f>
        <v>0.3857809646215247</v>
      </c>
    </row>
    <row r="12" ht="13.5" thickBot="1"/>
    <row r="13" spans="1:13" s="18" customFormat="1" ht="63" customHeight="1" thickTop="1">
      <c r="A13" s="12" t="s">
        <v>6</v>
      </c>
      <c r="B13" s="13" t="s">
        <v>7</v>
      </c>
      <c r="C13" s="14" t="s">
        <v>8</v>
      </c>
      <c r="D13" s="14" t="s">
        <v>9</v>
      </c>
      <c r="E13" s="15" t="s">
        <v>10</v>
      </c>
      <c r="F13" s="14" t="s">
        <v>11</v>
      </c>
      <c r="G13" s="13" t="s">
        <v>12</v>
      </c>
      <c r="H13" s="16" t="s">
        <v>13</v>
      </c>
      <c r="I13" s="16" t="s">
        <v>14</v>
      </c>
      <c r="J13" s="16" t="s">
        <v>15</v>
      </c>
      <c r="K13" s="17" t="s">
        <v>16</v>
      </c>
      <c r="M13" s="19" t="s">
        <v>17</v>
      </c>
    </row>
    <row r="14" spans="1:13" s="26" customFormat="1" ht="9.75">
      <c r="A14" s="20"/>
      <c r="B14" s="21"/>
      <c r="C14" s="22"/>
      <c r="D14" s="23"/>
      <c r="E14" s="23"/>
      <c r="F14" s="23"/>
      <c r="G14" s="23"/>
      <c r="H14" s="24" t="s">
        <v>18</v>
      </c>
      <c r="I14" s="24" t="s">
        <v>19</v>
      </c>
      <c r="J14" s="24" t="s">
        <v>20</v>
      </c>
      <c r="K14" s="25" t="s">
        <v>21</v>
      </c>
      <c r="M14" s="27"/>
    </row>
    <row r="15" spans="1:13" ht="24.75" customHeight="1">
      <c r="A15" s="28">
        <v>101</v>
      </c>
      <c r="B15" s="29" t="str">
        <f>'[1]BurSP'!$D$6</f>
        <v>Mairie Protocolaire</v>
      </c>
      <c r="C15" s="30">
        <f>'[1]Général'!B66</f>
        <v>1097</v>
      </c>
      <c r="D15" s="31">
        <f>'[2]Sheet1'!$E2</f>
        <v>680</v>
      </c>
      <c r="E15" s="31">
        <f>F15+G15</f>
        <v>680</v>
      </c>
      <c r="F15" s="31">
        <f>'[2]Sheet1'!$F2</f>
        <v>24</v>
      </c>
      <c r="G15" s="31">
        <f>'[2]Sheet1'!$G2</f>
        <v>656</v>
      </c>
      <c r="H15" s="31">
        <f>'[2]Sheet1'!$I2</f>
        <v>111</v>
      </c>
      <c r="I15" s="31">
        <f>'[2]Sheet1'!$J2</f>
        <v>166</v>
      </c>
      <c r="J15" s="31">
        <f>'[2]Sheet1'!$K2</f>
        <v>37</v>
      </c>
      <c r="K15" s="32">
        <f>'[2]Sheet1'!$L2</f>
        <v>342</v>
      </c>
      <c r="M15" s="33">
        <f aca="true" t="shared" si="0" ref="M15:M28">D15/C15</f>
        <v>0.6198723792160438</v>
      </c>
    </row>
    <row r="16" spans="1:13" ht="24.75" customHeight="1">
      <c r="A16" s="28">
        <v>102</v>
      </c>
      <c r="B16" s="29" t="str">
        <f>'[1]BurSP'!$D$7</f>
        <v>École J. Jaurès</v>
      </c>
      <c r="C16" s="30">
        <f>'[1]Général'!B67</f>
        <v>961</v>
      </c>
      <c r="D16" s="31">
        <f>'[2]Sheet1'!$E3</f>
        <v>606</v>
      </c>
      <c r="E16" s="31">
        <f aca="true" t="shared" si="1" ref="E16:E28">F16+G16</f>
        <v>606</v>
      </c>
      <c r="F16" s="31">
        <f>'[2]Sheet1'!$F3</f>
        <v>22</v>
      </c>
      <c r="G16" s="31">
        <f>'[2]Sheet1'!$G3</f>
        <v>584</v>
      </c>
      <c r="H16" s="31">
        <f>'[2]Sheet1'!$I3</f>
        <v>100</v>
      </c>
      <c r="I16" s="31">
        <f>'[2]Sheet1'!$J3</f>
        <v>149</v>
      </c>
      <c r="J16" s="31">
        <f>'[2]Sheet1'!$K3</f>
        <v>47</v>
      </c>
      <c r="K16" s="32">
        <f>'[2]Sheet1'!$L3</f>
        <v>288</v>
      </c>
      <c r="M16" s="33">
        <f t="shared" si="0"/>
        <v>0.6305931321540063</v>
      </c>
    </row>
    <row r="17" spans="1:13" ht="24.75" customHeight="1">
      <c r="A17" s="28">
        <v>103</v>
      </c>
      <c r="B17" s="29" t="str">
        <f>'[1]BurSP'!$D$8</f>
        <v>Jean Cocteau</v>
      </c>
      <c r="C17" s="30">
        <f>'[1]Général'!B68</f>
        <v>803</v>
      </c>
      <c r="D17" s="31">
        <f>'[2]Sheet1'!$E4</f>
        <v>544</v>
      </c>
      <c r="E17" s="31">
        <f t="shared" si="1"/>
        <v>544</v>
      </c>
      <c r="F17" s="31">
        <f>'[2]Sheet1'!$F4</f>
        <v>25</v>
      </c>
      <c r="G17" s="31">
        <f>'[2]Sheet1'!$G4</f>
        <v>519</v>
      </c>
      <c r="H17" s="31">
        <f>'[2]Sheet1'!$I4</f>
        <v>73</v>
      </c>
      <c r="I17" s="31">
        <f>'[2]Sheet1'!$J4</f>
        <v>127</v>
      </c>
      <c r="J17" s="31">
        <f>'[2]Sheet1'!$K4</f>
        <v>31</v>
      </c>
      <c r="K17" s="32">
        <f>'[2]Sheet1'!$L4</f>
        <v>288</v>
      </c>
      <c r="M17" s="33">
        <f t="shared" si="0"/>
        <v>0.6774595267745953</v>
      </c>
    </row>
    <row r="18" spans="1:13" ht="24.75" customHeight="1">
      <c r="A18" s="28">
        <v>104</v>
      </c>
      <c r="B18" s="29" t="str">
        <f>'[1]BurSP'!$D$9</f>
        <v>École Joliot Curie</v>
      </c>
      <c r="C18" s="30">
        <f>'[1]Général'!B69</f>
        <v>1092</v>
      </c>
      <c r="D18" s="31">
        <f>'[2]Sheet1'!$E5</f>
        <v>731</v>
      </c>
      <c r="E18" s="31">
        <f t="shared" si="1"/>
        <v>731</v>
      </c>
      <c r="F18" s="31">
        <f>'[2]Sheet1'!$F5</f>
        <v>23</v>
      </c>
      <c r="G18" s="31">
        <f>'[2]Sheet1'!$G5</f>
        <v>708</v>
      </c>
      <c r="H18" s="31">
        <f>'[2]Sheet1'!$I5</f>
        <v>142</v>
      </c>
      <c r="I18" s="31">
        <f>'[2]Sheet1'!$J5</f>
        <v>209</v>
      </c>
      <c r="J18" s="31">
        <f>'[2]Sheet1'!$K5</f>
        <v>37</v>
      </c>
      <c r="K18" s="32">
        <f>'[2]Sheet1'!$L5</f>
        <v>320</v>
      </c>
      <c r="L18" s="34"/>
      <c r="M18" s="33">
        <f t="shared" si="0"/>
        <v>0.6694139194139194</v>
      </c>
    </row>
    <row r="19" spans="1:13" ht="24.75" customHeight="1">
      <c r="A19" s="28">
        <v>105</v>
      </c>
      <c r="B19" s="29" t="str">
        <f>'[1]BurSP'!$D$10</f>
        <v>École Copernic</v>
      </c>
      <c r="C19" s="30">
        <v>989</v>
      </c>
      <c r="D19" s="31">
        <f>'[2]Sheet1'!$E6</f>
        <v>548</v>
      </c>
      <c r="E19" s="31">
        <f t="shared" si="1"/>
        <v>548</v>
      </c>
      <c r="F19" s="31">
        <f>'[2]Sheet1'!$F6</f>
        <v>32</v>
      </c>
      <c r="G19" s="31">
        <f>'[2]Sheet1'!$G6</f>
        <v>516</v>
      </c>
      <c r="H19" s="31">
        <f>'[2]Sheet1'!$I6</f>
        <v>63</v>
      </c>
      <c r="I19" s="31">
        <f>'[2]Sheet1'!$J6</f>
        <v>125</v>
      </c>
      <c r="J19" s="31">
        <f>'[2]Sheet1'!$K6</f>
        <v>70</v>
      </c>
      <c r="K19" s="32">
        <f>'[2]Sheet1'!$L6</f>
        <v>258</v>
      </c>
      <c r="M19" s="33">
        <f t="shared" si="0"/>
        <v>0.5540950455005056</v>
      </c>
    </row>
    <row r="20" spans="1:13" ht="24.75" customHeight="1">
      <c r="A20" s="28">
        <v>106</v>
      </c>
      <c r="B20" s="29" t="str">
        <f>'[1]BurSP'!$D$11</f>
        <v>Mat. Vancauwenberghe</v>
      </c>
      <c r="C20" s="30">
        <f>'[1]Général'!B71</f>
        <v>1164</v>
      </c>
      <c r="D20" s="31">
        <f>'[2]Sheet1'!$E7</f>
        <v>688</v>
      </c>
      <c r="E20" s="31">
        <f t="shared" si="1"/>
        <v>688</v>
      </c>
      <c r="F20" s="31">
        <f>'[2]Sheet1'!$F7</f>
        <v>24</v>
      </c>
      <c r="G20" s="31">
        <f>'[2]Sheet1'!$G7</f>
        <v>664</v>
      </c>
      <c r="H20" s="31">
        <f>'[2]Sheet1'!$I7</f>
        <v>73</v>
      </c>
      <c r="I20" s="31">
        <f>'[2]Sheet1'!$J7</f>
        <v>153</v>
      </c>
      <c r="J20" s="31">
        <f>'[2]Sheet1'!$K7</f>
        <v>56</v>
      </c>
      <c r="K20" s="32">
        <f>'[2]Sheet1'!$L7</f>
        <v>382</v>
      </c>
      <c r="M20" s="33">
        <f t="shared" si="0"/>
        <v>0.5910652920962199</v>
      </c>
    </row>
    <row r="21" spans="1:13" ht="24.75" customHeight="1">
      <c r="A21" s="28">
        <v>107</v>
      </c>
      <c r="B21" s="29" t="str">
        <f>'[1]BurSP'!$D$12</f>
        <v>Prim. Vancauwenberghe 1</v>
      </c>
      <c r="C21" s="30">
        <f>'[1]Général'!B72</f>
        <v>1138</v>
      </c>
      <c r="D21" s="31">
        <f>'[2]Sheet1'!$E8</f>
        <v>660</v>
      </c>
      <c r="E21" s="31">
        <f t="shared" si="1"/>
        <v>660</v>
      </c>
      <c r="F21" s="31">
        <f>'[2]Sheet1'!$F8</f>
        <v>25</v>
      </c>
      <c r="G21" s="31">
        <f>'[2]Sheet1'!$G8</f>
        <v>635</v>
      </c>
      <c r="H21" s="31">
        <f>'[2]Sheet1'!$I8</f>
        <v>114</v>
      </c>
      <c r="I21" s="31">
        <f>'[2]Sheet1'!$J8</f>
        <v>186</v>
      </c>
      <c r="J21" s="31">
        <f>'[2]Sheet1'!$K8</f>
        <v>46</v>
      </c>
      <c r="K21" s="32">
        <f>'[2]Sheet1'!$L8</f>
        <v>289</v>
      </c>
      <c r="M21" s="33">
        <f t="shared" si="0"/>
        <v>0.5799648506151143</v>
      </c>
    </row>
    <row r="22" spans="1:13" ht="24.75" customHeight="1">
      <c r="A22" s="28">
        <v>108</v>
      </c>
      <c r="B22" s="29" t="str">
        <f>'[1]BurSP'!$D$13</f>
        <v>Prim. Vancauwenberghe 2</v>
      </c>
      <c r="C22" s="30">
        <f>'[1]Général'!B73</f>
        <v>1111</v>
      </c>
      <c r="D22" s="31">
        <f>'[2]Sheet1'!$E9</f>
        <v>749</v>
      </c>
      <c r="E22" s="31">
        <f t="shared" si="1"/>
        <v>749</v>
      </c>
      <c r="F22" s="31">
        <f>'[2]Sheet1'!$F9</f>
        <v>37</v>
      </c>
      <c r="G22" s="31">
        <f>'[2]Sheet1'!$G9</f>
        <v>712</v>
      </c>
      <c r="H22" s="31">
        <f>'[2]Sheet1'!$I9</f>
        <v>89</v>
      </c>
      <c r="I22" s="31">
        <f>'[2]Sheet1'!$J9</f>
        <v>181</v>
      </c>
      <c r="J22" s="31">
        <f>'[2]Sheet1'!$K9</f>
        <v>70</v>
      </c>
      <c r="K22" s="32">
        <f>'[2]Sheet1'!$L9</f>
        <v>372</v>
      </c>
      <c r="M22" s="33">
        <f t="shared" si="0"/>
        <v>0.6741674167416741</v>
      </c>
    </row>
    <row r="23" spans="1:13" ht="24.75" customHeight="1">
      <c r="A23" s="28">
        <v>109</v>
      </c>
      <c r="B23" s="29" t="str">
        <f>'[1]BurSP'!$D$14</f>
        <v>Mat. Copernic</v>
      </c>
      <c r="C23" s="30">
        <f>'[1]Général'!B74</f>
        <v>1024</v>
      </c>
      <c r="D23" s="31">
        <f>'[2]Sheet1'!$E10</f>
        <v>649</v>
      </c>
      <c r="E23" s="31">
        <f t="shared" si="1"/>
        <v>649</v>
      </c>
      <c r="F23" s="31">
        <f>'[2]Sheet1'!$F10</f>
        <v>26</v>
      </c>
      <c r="G23" s="31">
        <f>'[2]Sheet1'!$G10</f>
        <v>623</v>
      </c>
      <c r="H23" s="31">
        <f>'[2]Sheet1'!$I10</f>
        <v>87</v>
      </c>
      <c r="I23" s="31">
        <f>'[2]Sheet1'!$J10</f>
        <v>150</v>
      </c>
      <c r="J23" s="31">
        <f>'[2]Sheet1'!$K10</f>
        <v>77</v>
      </c>
      <c r="K23" s="32">
        <f>'[2]Sheet1'!$L10</f>
        <v>309</v>
      </c>
      <c r="M23" s="33">
        <f t="shared" si="0"/>
        <v>0.6337890625</v>
      </c>
    </row>
    <row r="24" spans="1:13" ht="24.75" customHeight="1">
      <c r="A24" s="28">
        <v>110</v>
      </c>
      <c r="B24" s="29" t="str">
        <f>'[1]BurSP'!$D$15</f>
        <v>Élem. Victor Hugo</v>
      </c>
      <c r="C24" s="30">
        <f>'[1]Général'!B75</f>
        <v>1135</v>
      </c>
      <c r="D24" s="31">
        <f>'[2]Sheet1'!$E11</f>
        <v>720</v>
      </c>
      <c r="E24" s="31">
        <f t="shared" si="1"/>
        <v>720</v>
      </c>
      <c r="F24" s="31">
        <f>'[2]Sheet1'!$F11</f>
        <v>27</v>
      </c>
      <c r="G24" s="31">
        <f>'[2]Sheet1'!$G11</f>
        <v>693</v>
      </c>
      <c r="H24" s="31">
        <f>'[2]Sheet1'!$I11</f>
        <v>110</v>
      </c>
      <c r="I24" s="31">
        <f>'[2]Sheet1'!$J11</f>
        <v>177</v>
      </c>
      <c r="J24" s="31">
        <f>'[2]Sheet1'!$K11</f>
        <v>53</v>
      </c>
      <c r="K24" s="32">
        <f>'[2]Sheet1'!$L11</f>
        <v>353</v>
      </c>
      <c r="M24" s="33">
        <f t="shared" si="0"/>
        <v>0.6343612334801763</v>
      </c>
    </row>
    <row r="25" spans="1:13" ht="24.75" customHeight="1">
      <c r="A25" s="28">
        <v>111</v>
      </c>
      <c r="B25" s="29" t="str">
        <f>'[1]BurSP'!$D$16</f>
        <v>École A. France 1</v>
      </c>
      <c r="C25" s="30">
        <f>'[1]Général'!B76</f>
        <v>1138</v>
      </c>
      <c r="D25" s="31">
        <f>'[2]Sheet1'!$E12</f>
        <v>673</v>
      </c>
      <c r="E25" s="31">
        <f t="shared" si="1"/>
        <v>673</v>
      </c>
      <c r="F25" s="31">
        <f>'[2]Sheet1'!$F12</f>
        <v>25</v>
      </c>
      <c r="G25" s="31">
        <f>'[2]Sheet1'!$G12</f>
        <v>648</v>
      </c>
      <c r="H25" s="31">
        <f>'[2]Sheet1'!$I12</f>
        <v>87</v>
      </c>
      <c r="I25" s="31">
        <f>'[2]Sheet1'!$J12</f>
        <v>186</v>
      </c>
      <c r="J25" s="31">
        <f>'[2]Sheet1'!$K12</f>
        <v>72</v>
      </c>
      <c r="K25" s="32">
        <f>'[2]Sheet1'!$L12</f>
        <v>303</v>
      </c>
      <c r="M25" s="33">
        <f t="shared" si="0"/>
        <v>0.5913884007029877</v>
      </c>
    </row>
    <row r="26" spans="1:13" ht="24.75" customHeight="1">
      <c r="A26" s="28">
        <v>112</v>
      </c>
      <c r="B26" s="29" t="str">
        <f>'[1]BurSP'!$D$17</f>
        <v>École A. France 2</v>
      </c>
      <c r="C26" s="30">
        <f>'[1]Général'!B77</f>
        <v>1051</v>
      </c>
      <c r="D26" s="31">
        <f>'[2]Sheet1'!$E13</f>
        <v>645</v>
      </c>
      <c r="E26" s="31">
        <f t="shared" si="1"/>
        <v>645</v>
      </c>
      <c r="F26" s="31">
        <f>'[2]Sheet1'!$F13</f>
        <v>34</v>
      </c>
      <c r="G26" s="31">
        <f>'[2]Sheet1'!$G13</f>
        <v>611</v>
      </c>
      <c r="H26" s="31">
        <f>'[2]Sheet1'!$I13</f>
        <v>102</v>
      </c>
      <c r="I26" s="31">
        <f>'[2]Sheet1'!$J13</f>
        <v>161</v>
      </c>
      <c r="J26" s="31">
        <f>'[2]Sheet1'!$K13</f>
        <v>52</v>
      </c>
      <c r="K26" s="32">
        <f>'[2]Sheet1'!$L13</f>
        <v>296</v>
      </c>
      <c r="M26" s="33">
        <f t="shared" si="0"/>
        <v>0.6137012369172217</v>
      </c>
    </row>
    <row r="27" spans="1:13" ht="24.75" customHeight="1">
      <c r="A27" s="28">
        <v>113</v>
      </c>
      <c r="B27" s="29" t="str">
        <f>'[1]BurSP'!$D$18</f>
        <v>Mat. Langevin</v>
      </c>
      <c r="C27" s="30">
        <f>'[1]Général'!B78</f>
        <v>1130</v>
      </c>
      <c r="D27" s="31">
        <f>'[2]Sheet1'!$E14</f>
        <v>675</v>
      </c>
      <c r="E27" s="31">
        <f t="shared" si="1"/>
        <v>675</v>
      </c>
      <c r="F27" s="31">
        <f>'[2]Sheet1'!$F14</f>
        <v>27</v>
      </c>
      <c r="G27" s="31">
        <f>'[2]Sheet1'!$G14</f>
        <v>648</v>
      </c>
      <c r="H27" s="31">
        <f>'[2]Sheet1'!$I14</f>
        <v>110</v>
      </c>
      <c r="I27" s="31">
        <f>'[2]Sheet1'!$J14</f>
        <v>151</v>
      </c>
      <c r="J27" s="31">
        <f>'[2]Sheet1'!$K14</f>
        <v>77</v>
      </c>
      <c r="K27" s="32">
        <f>'[2]Sheet1'!$L14</f>
        <v>310</v>
      </c>
      <c r="M27" s="33">
        <f t="shared" si="0"/>
        <v>0.5973451327433629</v>
      </c>
    </row>
    <row r="28" spans="1:13" s="38" customFormat="1" ht="27" customHeight="1" thickBot="1">
      <c r="A28" s="35">
        <v>114</v>
      </c>
      <c r="B28" s="36" t="str">
        <f>'[1]BurSP'!$D$19</f>
        <v>Prim. Jules Verne</v>
      </c>
      <c r="C28" s="37">
        <f>'[1]Général'!B79</f>
        <v>950</v>
      </c>
      <c r="D28" s="31">
        <f>'[2]Sheet1'!$E15</f>
        <v>512</v>
      </c>
      <c r="E28" s="31">
        <f t="shared" si="1"/>
        <v>512</v>
      </c>
      <c r="F28" s="31">
        <f>'[2]Sheet1'!$F15</f>
        <v>28</v>
      </c>
      <c r="G28" s="31">
        <f>'[2]Sheet1'!$G15</f>
        <v>484</v>
      </c>
      <c r="H28" s="31">
        <f>'[2]Sheet1'!$I15</f>
        <v>72</v>
      </c>
      <c r="I28" s="31">
        <f>'[2]Sheet1'!$J15</f>
        <v>121</v>
      </c>
      <c r="J28" s="31">
        <f>'[2]Sheet1'!$K15</f>
        <v>46</v>
      </c>
      <c r="K28" s="32">
        <f>'[2]Sheet1'!$L15</f>
        <v>245</v>
      </c>
      <c r="M28" s="33">
        <f t="shared" si="0"/>
        <v>0.5389473684210526</v>
      </c>
    </row>
    <row r="29" spans="1:14" s="45" customFormat="1" ht="27" customHeight="1" thickBot="1" thickTop="1">
      <c r="A29" s="39"/>
      <c r="B29" s="40" t="s">
        <v>22</v>
      </c>
      <c r="C29" s="41">
        <f>SUM(C15:C28)</f>
        <v>14783</v>
      </c>
      <c r="D29" s="42">
        <f aca="true" t="shared" si="2" ref="D29:K29">SUM(D28,D27,D26,D25,D24,D23,D22,D21,D20,D19,D18,D17,D16,D15)</f>
        <v>9080</v>
      </c>
      <c r="E29" s="42">
        <f t="shared" si="2"/>
        <v>9080</v>
      </c>
      <c r="F29" s="42">
        <f t="shared" si="2"/>
        <v>379</v>
      </c>
      <c r="G29" s="42">
        <f t="shared" si="2"/>
        <v>8701</v>
      </c>
      <c r="H29" s="43">
        <f t="shared" si="2"/>
        <v>1333</v>
      </c>
      <c r="I29" s="43">
        <f t="shared" si="2"/>
        <v>2242</v>
      </c>
      <c r="J29" s="43">
        <f t="shared" si="2"/>
        <v>771</v>
      </c>
      <c r="K29" s="44">
        <f t="shared" si="2"/>
        <v>4355</v>
      </c>
      <c r="M29" s="46"/>
      <c r="N29" s="47" t="str">
        <f>IF(G29=SUM(H29:K29),"OK","ERREUR")</f>
        <v>OK</v>
      </c>
    </row>
    <row r="30" spans="1:13" s="49" customFormat="1" ht="27" customHeight="1" thickBot="1" thickTop="1">
      <c r="A30" s="48"/>
      <c r="C30" s="50"/>
      <c r="D30" s="50"/>
      <c r="E30" s="50"/>
      <c r="F30" s="50"/>
      <c r="G30" s="51" t="s">
        <v>23</v>
      </c>
      <c r="H30" s="52">
        <f>H29/$G$29</f>
        <v>0.1532007815193656</v>
      </c>
      <c r="I30" s="53">
        <f>I29/$G$29</f>
        <v>0.2576715320078152</v>
      </c>
      <c r="J30" s="53">
        <f>J29/$G$29</f>
        <v>0.08861050453970808</v>
      </c>
      <c r="K30" s="54">
        <f>K29/$G$29</f>
        <v>0.5005171819331111</v>
      </c>
      <c r="M30" s="55">
        <f>D29/C29</f>
        <v>0.6142190353784753</v>
      </c>
    </row>
    <row r="31" ht="13.5" thickTop="1"/>
    <row r="32" ht="12.75">
      <c r="A32" t="s">
        <v>24</v>
      </c>
    </row>
    <row r="33" ht="12.75">
      <c r="A33" t="s">
        <v>25</v>
      </c>
    </row>
    <row r="34" ht="12.75">
      <c r="A34" t="s">
        <v>26</v>
      </c>
    </row>
    <row r="35" ht="12.75">
      <c r="A35" t="s">
        <v>27</v>
      </c>
    </row>
  </sheetData>
  <sheetProtection/>
  <mergeCells count="5">
    <mergeCell ref="A3:F3"/>
    <mergeCell ref="A8:M8"/>
    <mergeCell ref="E11:F11"/>
    <mergeCell ref="B7:K7"/>
    <mergeCell ref="B6:M6"/>
  </mergeCells>
  <printOptions horizontalCentered="1" verticalCentered="1"/>
  <pageMargins left="0.2" right="0.2" top="0" bottom="0.3937007874015748" header="0.5118110236220472" footer="0.3937007874015748"/>
  <pageSetup horizontalDpi="600" verticalDpi="600" orientation="landscape" paperSize="8" scale="65" r:id="rId1"/>
  <headerFooter alignWithMargins="0">
    <oddFooter>&amp;R&amp;"Small Fonts,Normal"&amp;7&amp;D - &amp;F/&amp;A
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</dc:creator>
  <cp:keywords/>
  <dc:description/>
  <cp:lastModifiedBy>WIBAUXLU</cp:lastModifiedBy>
  <cp:lastPrinted>2014-03-31T07:35:20Z</cp:lastPrinted>
  <dcterms:created xsi:type="dcterms:W3CDTF">2014-03-26T09:55:32Z</dcterms:created>
  <dcterms:modified xsi:type="dcterms:W3CDTF">2014-03-31T07:35:34Z</dcterms:modified>
  <cp:category/>
  <cp:version/>
  <cp:contentType/>
  <cp:contentStatus/>
</cp:coreProperties>
</file>